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1" sheetId="2" r:id="rId1"/>
  </sheets>
  <definedNames>
    <definedName name="_xlnm._FilterDatabase" localSheetId="0" hidden="1">'1'!$A$59:$E$93</definedName>
    <definedName name="_xlnm.Print_Titles" localSheetId="0">'1'!$1:$2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2AF396BBE614071909089B009A4C64B" descr="core_image_url__exec_download_3253306117"/>
        <xdr:cNvPicPr/>
      </xdr:nvPicPr>
      <xdr:blipFill>
        <a:blip r:embed="rId1"/>
        <a:srcRect/>
        <a:stretch>
          <a:fillRect/>
        </a:stretch>
      </xdr:blipFill>
      <xdr:spPr>
        <a:xfrm>
          <a:off x="0" y="0"/>
          <a:ext cx="7829550" cy="72009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</etc:cellImages>
</file>

<file path=xl/sharedStrings.xml><?xml version="1.0" encoding="utf-8"?>
<sst xmlns="http://schemas.openxmlformats.org/spreadsheetml/2006/main" count="260" uniqueCount="189">
  <si>
    <t>2026年老年大学开课所需耗材</t>
  </si>
  <si>
    <t>课程</t>
  </si>
  <si>
    <t>耗材</t>
  </si>
  <si>
    <t>数量</t>
  </si>
  <si>
    <t>备注</t>
  </si>
  <si>
    <t>单价</t>
  </si>
  <si>
    <t>总价</t>
  </si>
  <si>
    <t>花艺</t>
  </si>
  <si>
    <t>枝条</t>
  </si>
  <si>
    <t>2套+4套</t>
  </si>
  <si>
    <t>(杜鹃、玉兰、海棠、桃花、樱花、杏花、小手球、南天竹、山归来、侧柏叶、松枝等中的一种即可)不小于80cm长的枝条1枝，40cm长枝条1枝，60cm长枝条1枝为一套；共6次中式插花课程需要，每次课分别供货。</t>
  </si>
  <si>
    <t>鲜花</t>
  </si>
  <si>
    <t>4套+8套</t>
  </si>
  <si>
    <t>(牡丹/芍药/山茶花/玫瑰/康乃馨/百合/红掌/乒乓菊、大丽花、格桑花、向日葵等团块状类型的花材(花枝不小于50cm长)等中的一种即可)(注：上半年2次，下半年4次的中式插花课程，每次课程需要3枝)；(注：上半年2次，下半年4次的西洋花艺实践课程每次课，每次课程需要40枝康乃馨/玫瑰/非洲菊等团块状类型的花材)，每次课分次供货。</t>
  </si>
  <si>
    <t>(玫瑰小多头/蓝星花/小飞燕/蓝盆花/勿忘我/小菊/洋甘菊/黑种草/风铃花/金鱼草/满天星、桔梗等小花花材类型中的一种即可)3枝；共6次中式+共6次西洋花艺课程均需要，每次课分次供货。</t>
  </si>
  <si>
    <t>果材</t>
  </si>
  <si>
    <t>(红豆(相思豆)/绿豆/粉斗/花楸等中的一种即可)果材3枝；共6次中式插花课程需要，每次课分次供货。</t>
  </si>
  <si>
    <t>叶材</t>
  </si>
  <si>
    <t>4套(上半年)+8套(下半年)</t>
  </si>
  <si>
    <t>(一叶兰/玉簪叶/龟背叶/羊齿蕨/天鹅绒竹芋/蔓绿绒/吴风草/银河叶等叶材中的一种即可，3枝，共6次中式插花课程需要)。(栀子叶/尤加利叶中的一种即可，3枝，共6次西洋花艺课程需要)；(排草/肾蕨中的一种即可，3枝，共6次西洋花艺课程需要)，每次课分次供货。</t>
  </si>
  <si>
    <t>环保花泥</t>
  </si>
  <si>
    <t>12块</t>
  </si>
  <si>
    <t>西洋花艺课程需要</t>
  </si>
  <si>
    <t>欧雅纸</t>
  </si>
  <si>
    <t>20张</t>
  </si>
  <si>
    <t>丝带</t>
  </si>
  <si>
    <t>4卷</t>
  </si>
  <si>
    <t>4cm宽丝带2卷，2-2.5cm宽丝带2卷，西洋花艺课程需要</t>
  </si>
  <si>
    <t>透明胶带</t>
  </si>
  <si>
    <t>1cm宽，西洋花艺课程需要</t>
  </si>
  <si>
    <t>麻绳</t>
  </si>
  <si>
    <t>2卷</t>
  </si>
  <si>
    <t>玻璃防水纸</t>
  </si>
  <si>
    <t>雪梨纸</t>
  </si>
  <si>
    <t>报纸包装纸</t>
  </si>
  <si>
    <t>花剪</t>
  </si>
  <si>
    <t>20把</t>
  </si>
  <si>
    <t>粗枝剪</t>
  </si>
  <si>
    <t>小枝剪</t>
  </si>
  <si>
    <t>花泥刀</t>
  </si>
  <si>
    <t>10把</t>
  </si>
  <si>
    <t>剑山</t>
  </si>
  <si>
    <t>10个</t>
  </si>
  <si>
    <t>10cm，中式插花课程需要</t>
  </si>
  <si>
    <t>断线钳</t>
  </si>
  <si>
    <t>2mm，西洋花艺课程需要</t>
  </si>
  <si>
    <t>充电胶枪</t>
  </si>
  <si>
    <t>胶枪用胶棒</t>
  </si>
  <si>
    <t>300根</t>
  </si>
  <si>
    <t>鲜花胶</t>
  </si>
  <si>
    <t>20管</t>
  </si>
  <si>
    <t>铝丝</t>
  </si>
  <si>
    <t>20卷</t>
  </si>
  <si>
    <t>2mm银色/金色，西洋花艺课程需要</t>
  </si>
  <si>
    <t>圆形塑料花泥盘</t>
  </si>
  <si>
    <t>20个</t>
  </si>
  <si>
    <t>礼品花盒</t>
  </si>
  <si>
    <t>礼品花篮</t>
  </si>
  <si>
    <t>陶瓷花盘</t>
  </si>
  <si>
    <t>30cm</t>
  </si>
  <si>
    <t>白板笔</t>
  </si>
  <si>
    <t>10支</t>
  </si>
  <si>
    <t>白板擦</t>
  </si>
  <si>
    <t>2个</t>
  </si>
  <si>
    <t>五层折叠置物架</t>
  </si>
  <si>
    <t>放置插花盘、剑山、花盒、花篮、花剪，花艺辅材……等教学材料用</t>
  </si>
  <si>
    <t>扫把簸箕</t>
  </si>
  <si>
    <t>20套</t>
  </si>
  <si>
    <t>打扫个人工位用</t>
  </si>
  <si>
    <t>中国画</t>
  </si>
  <si>
    <t>兼毫毛笔</t>
  </si>
  <si>
    <t>3枝</t>
  </si>
  <si>
    <t>大、中、小号各1支</t>
  </si>
  <si>
    <t>白云笔</t>
  </si>
  <si>
    <t>2枝</t>
  </si>
  <si>
    <t>大号</t>
  </si>
  <si>
    <t>花枝俏勾线笔</t>
  </si>
  <si>
    <t>红星墨汁</t>
  </si>
  <si>
    <t>1瓶</t>
  </si>
  <si>
    <t>国画颜料</t>
  </si>
  <si>
    <t>2套</t>
  </si>
  <si>
    <t>生宣纸</t>
  </si>
  <si>
    <t>50张</t>
  </si>
  <si>
    <t>4尺3裁</t>
  </si>
  <si>
    <t>熟宣纸</t>
  </si>
  <si>
    <t>小白瓷碟</t>
  </si>
  <si>
    <t>1个</t>
  </si>
  <si>
    <t>10-14cm</t>
  </si>
  <si>
    <t>塑料梅花盘</t>
  </si>
  <si>
    <t>笔洗</t>
  </si>
  <si>
    <t>笔帘</t>
  </si>
  <si>
    <t>2米高竖向白板</t>
  </si>
  <si>
    <t>4个</t>
  </si>
  <si>
    <t>教师和学员展示作品用</t>
  </si>
  <si>
    <t>强磁吸</t>
  </si>
  <si>
    <t>50个</t>
  </si>
  <si>
    <t>展示作品用</t>
  </si>
  <si>
    <t>3层折叠置物架</t>
  </si>
  <si>
    <t>在教师用大画桌旁放置教师用画具使用</t>
  </si>
  <si>
    <t>画毡</t>
  </si>
  <si>
    <t>21个</t>
  </si>
  <si>
    <t>厚度2.5mm-3mm，长：不低于1.2m 宽：不低于0.8m</t>
  </si>
  <si>
    <t>羊毛毡手工制作</t>
  </si>
  <si>
    <t>羊毛毡高密度海绵工作台</t>
  </si>
  <si>
    <t>32×24×4cm</t>
  </si>
  <si>
    <t>Clover羊毛戳针三针款</t>
  </si>
  <si>
    <t>Clover羊毛戳针单针款</t>
  </si>
  <si>
    <t>Clover羊毛戳针</t>
  </si>
  <si>
    <t>2盒</t>
  </si>
  <si>
    <t>替换细针58-606</t>
  </si>
  <si>
    <t>替换粗针58-607</t>
  </si>
  <si>
    <t>替换极细塑形针58-609</t>
  </si>
  <si>
    <t>羊毛毡底布片</t>
  </si>
  <si>
    <t>5片</t>
  </si>
  <si>
    <t>厚度3mm(20×20cm)</t>
  </si>
  <si>
    <t>短纤羊毛</t>
  </si>
  <si>
    <t>50色×10g</t>
  </si>
  <si>
    <t>长纤羊毛</t>
  </si>
  <si>
    <t>全色系套装74色×10g</t>
  </si>
  <si>
    <t>羊毛（打底填充）</t>
  </si>
  <si>
    <t>1套</t>
  </si>
  <si>
    <t>本色×1kg</t>
  </si>
  <si>
    <t>尖头剪子</t>
  </si>
  <si>
    <t>1把</t>
  </si>
  <si>
    <t>14cm</t>
  </si>
  <si>
    <t>翘头剪子</t>
  </si>
  <si>
    <t>12.8cm</t>
  </si>
  <si>
    <t>羊毛毡混色刷</t>
  </si>
  <si>
    <t>2把</t>
  </si>
  <si>
    <t>湿毡工具套装</t>
  </si>
  <si>
    <t>固本肥皂</t>
  </si>
  <si>
    <t>1块</t>
  </si>
  <si>
    <t>木柄锥子</t>
  </si>
  <si>
    <t>孔径1-9mm</t>
  </si>
  <si>
    <t>喷壶</t>
  </si>
  <si>
    <t>素描</t>
  </si>
  <si>
    <t>画板</t>
  </si>
  <si>
    <t>21块</t>
  </si>
  <si>
    <t>4开</t>
  </si>
  <si>
    <t>素描纸</t>
  </si>
  <si>
    <t>2袋</t>
  </si>
  <si>
    <t>8开（康颂）</t>
  </si>
  <si>
    <t>三菱铅笔</t>
  </si>
  <si>
    <t>24根</t>
  </si>
  <si>
    <t>H、B、2B、4B、6B、8B各4根</t>
  </si>
  <si>
    <t>橡皮</t>
  </si>
  <si>
    <t>6块</t>
  </si>
  <si>
    <t>老人头橡皮、派通橡皮各3块</t>
  </si>
  <si>
    <t>山形夹子</t>
  </si>
  <si>
    <t>145mm</t>
  </si>
  <si>
    <t>美工刀</t>
  </si>
  <si>
    <t>3把</t>
  </si>
  <si>
    <t>10刀片</t>
  </si>
  <si>
    <t>画架</t>
  </si>
  <si>
    <t>1.75M</t>
  </si>
  <si>
    <t>中国舞</t>
  </si>
  <si>
    <t>户外拉杆箱音响+无线麦克风</t>
  </si>
  <si>
    <t>飞利浦SD169</t>
  </si>
  <si>
    <t>移动把杆</t>
  </si>
  <si>
    <t>国标舞</t>
  </si>
  <si>
    <t>乒乓球</t>
  </si>
  <si>
    <t>500个</t>
  </si>
  <si>
    <t>捡球器</t>
  </si>
  <si>
    <t>4把</t>
  </si>
  <si>
    <t>中号洗脸盆</t>
  </si>
  <si>
    <t>敏捷梯</t>
  </si>
  <si>
    <t>4.3m</t>
  </si>
  <si>
    <t>老年气排球</t>
  </si>
  <si>
    <t>气排球（7号）</t>
  </si>
  <si>
    <t>打气筒</t>
  </si>
  <si>
    <t>5气针</t>
  </si>
  <si>
    <t>记分牌</t>
  </si>
  <si>
    <t>裁判员用哨</t>
  </si>
  <si>
    <t>摩腾 molten RA0080-K或者
李宁 LI-NING  LPBL906-1（CBA 黑）</t>
  </si>
  <si>
    <t>扣球训练器</t>
  </si>
  <si>
    <t>书法</t>
  </si>
  <si>
    <t>墨汁</t>
  </si>
  <si>
    <t>一得阁</t>
  </si>
  <si>
    <t>毛边纸</t>
  </si>
  <si>
    <t>1包</t>
  </si>
  <si>
    <t>一篇12个格子，格子大小10cm</t>
  </si>
  <si>
    <t>四尺对开洒金纸</t>
  </si>
  <si>
    <t>30张</t>
  </si>
  <si>
    <t>各色</t>
  </si>
  <si>
    <t>砚台</t>
  </si>
  <si>
    <t>涮笔筒</t>
  </si>
  <si>
    <t>书画毡</t>
  </si>
  <si>
    <t>压擦器</t>
  </si>
  <si>
    <t>CAI压擦器，蔡老师原创塑形工具，2023版L码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</si>
</sst>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name val="微软雅黑"/>
      <charset val="134"/>
    </font>
    <font>
      <sz val="11"/>
      <color rgb="FF000000"/>
      <name val="宋体"/>
      <charset val="134"/>
    </font>
    <font>
      <sz val="10"/>
      <color rgb="FF000000"/>
      <name val="微软雅黑"/>
      <charset val="134"/>
    </font>
    <font>
      <sz val="20"/>
      <color rgb="FF000000"/>
      <name val="宋体"/>
      <charset val="134"/>
    </font>
    <font>
      <sz val="16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9" applyNumberFormat="0" applyAlignment="0" applyProtection="0">
      <alignment vertical="center"/>
    </xf>
    <xf numFmtId="0" fontId="15" fillId="4" borderId="10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 val="1"/>
        <color rgb="FF000000"/>
      </font>
    </dxf>
    <dxf>
      <font>
        <b val="1"/>
        <color rgb="FF000000"/>
      </font>
    </dxf>
    <dxf>
      <font>
        <b val="1"/>
        <color rgb="FF000000"/>
      </font>
      <border>
        <left/>
        <right/>
        <top style="double">
          <color rgb="FF5B9BD5"/>
        </top>
        <bottom/>
      </border>
    </dxf>
    <dxf>
      <font>
        <b val="1"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5B9BD5"/>
        </left>
        <right style="thin">
          <color rgb="FF5B9BD5"/>
        </right>
        <top style="thin">
          <color rgb="FF5B9BD5"/>
        </top>
        <bottom style="thin">
          <color rgb="FF5B9BD5"/>
        </bottom>
        <horizontal style="thin">
          <color rgb="FF9BC2E6"/>
        </horizontal>
      </border>
    </dxf>
    <dxf>
      <fill>
        <patternFill patternType="solid">
          <fgColor rgb="FFDDEBF7"/>
          <bgColor rgb="FFDDEBF7"/>
        </patternFill>
      </fill>
      <border>
        <left/>
        <right/>
        <top/>
        <bottom style="thin">
          <color rgb="FF9BC2E6"/>
        </bottom>
      </border>
    </dxf>
    <dxf>
      <font>
        <b val="1"/>
      </font>
      <fill>
        <patternFill patternType="solid">
          <fgColor rgb="FFDDEBF7"/>
          <bgColor rgb="FFDDEBF7"/>
        </patternFill>
      </fill>
      <border>
        <left/>
        <right/>
        <top/>
        <bottom style="thin">
          <color rgb="FF9BC2E6"/>
        </bottom>
      </border>
    </dxf>
    <dxf>
      <font>
        <color rgb="FF000000"/>
      </font>
    </dxf>
    <dxf>
      <font>
        <color rgb="FF000000"/>
      </font>
      <border>
        <left/>
        <right/>
        <top/>
        <bottom style="thin">
          <color rgb="FF9BC2E6"/>
        </bottom>
      </border>
    </dxf>
    <dxf>
      <font>
        <b val="1"/>
        <color rgb="FF000000"/>
      </font>
    </dxf>
    <dxf>
      <font>
        <b val="1"/>
        <color rgb="FF000000"/>
      </font>
      <border>
        <left/>
        <right/>
        <top style="thin">
          <color rgb="FF5B9BD5"/>
        </top>
        <bottom style="thin">
          <color rgb="FF5B9BD5"/>
        </bottom>
      </border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 val="1"/>
        <color rgb="FF000000"/>
      </font>
      <fill>
        <patternFill patternType="solid">
          <fgColor rgb="FFDDEBF7"/>
          <bgColor rgb="FFDDEBF7"/>
        </patternFill>
      </fill>
      <border>
        <left/>
        <right/>
        <top style="thin">
          <color rgb="FF9BC2E6"/>
        </top>
        <bottom style="thin">
          <color rgb="FF9BC2E6"/>
        </bottom>
      </border>
    </dxf>
    <dxf>
      <font>
        <b val="1"/>
        <color rgb="FF000000"/>
      </font>
      <fill>
        <patternFill patternType="solid">
          <fgColor rgb="FFDDEBF7"/>
          <bgColor rgb="FFDDEBF7"/>
        </patternFill>
      </fill>
      <border>
        <left/>
        <right/>
        <top/>
        <bottom style="thin">
          <color rgb="FF9BC2E6"/>
        </bottom>
      </border>
    </dxf>
  </dxfs>
  <tableStyles count="2" defaultTableStyle="TableStylePreset3_Accent1 1" defaultPivotStyle="PivotStylePreset2_Accent1 1">
    <tableStyle name="TableStylePreset3_Accent1 1" pivot="0" count="7" xr9:uid="{6C8FAD40-11EC-446C-A97A-B594BD0A9F9E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 1" table="0" count="10" xr9:uid="{45801C1E-2D73-4A61-B04B-BFACE0E550E2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3"/>
  <sheetViews>
    <sheetView tabSelected="1" zoomScale="85" zoomScaleNormal="85" topLeftCell="A88" workbookViewId="0">
      <selection activeCell="D95" sqref="D95"/>
    </sheetView>
  </sheetViews>
  <sheetFormatPr defaultColWidth="10" defaultRowHeight="16.5"/>
  <cols>
    <col min="1" max="1" width="13.5555555555556" style="2" customWidth="1"/>
    <col min="2" max="2" width="28.8888888888889" style="2" customWidth="1"/>
    <col min="3" max="3" width="30.5555555555556" style="2" customWidth="1"/>
    <col min="4" max="4" width="84.0444444444445" style="2" customWidth="1"/>
    <col min="5" max="8" width="8" style="2"/>
    <col min="9" max="9" width="11.1111111111111" style="2"/>
    <col min="10" max="16382" width="8" style="2"/>
    <col min="16383" max="16384" width="8" style="3"/>
  </cols>
  <sheetData>
    <row r="1" ht="39" customHeight="1" spans="1:6">
      <c r="A1" s="4" t="s">
        <v>0</v>
      </c>
      <c r="B1" s="4"/>
      <c r="C1" s="4"/>
      <c r="D1" s="4"/>
      <c r="E1" s="4"/>
      <c r="F1" s="4"/>
    </row>
    <row r="2" ht="20.25" spans="1:6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6" t="s">
        <v>6</v>
      </c>
    </row>
    <row r="3" ht="60.75" spans="1:6">
      <c r="A3" s="5" t="s">
        <v>7</v>
      </c>
      <c r="B3" s="5" t="s">
        <v>8</v>
      </c>
      <c r="C3" s="5" t="s">
        <v>9</v>
      </c>
      <c r="D3" s="7" t="s">
        <v>10</v>
      </c>
      <c r="E3" s="6">
        <v>13.5</v>
      </c>
      <c r="F3" s="6">
        <f>E3*6</f>
        <v>81</v>
      </c>
    </row>
    <row r="4" ht="101.25" spans="1:6">
      <c r="A4" s="5"/>
      <c r="B4" s="5" t="s">
        <v>11</v>
      </c>
      <c r="C4" s="5" t="s">
        <v>12</v>
      </c>
      <c r="D4" s="7" t="s">
        <v>13</v>
      </c>
      <c r="E4" s="6">
        <v>215</v>
      </c>
      <c r="F4" s="6">
        <f>E4*12</f>
        <v>2580</v>
      </c>
    </row>
    <row r="5" ht="60.75" spans="1:6">
      <c r="A5" s="5"/>
      <c r="B5" s="5" t="s">
        <v>11</v>
      </c>
      <c r="C5" s="5" t="s">
        <v>12</v>
      </c>
      <c r="D5" s="7" t="s">
        <v>14</v>
      </c>
      <c r="E5" s="6">
        <v>18</v>
      </c>
      <c r="F5" s="6">
        <f>E5*123</f>
        <v>2214</v>
      </c>
    </row>
    <row r="6" ht="40.5" spans="1:6">
      <c r="A6" s="5"/>
      <c r="B6" s="5" t="s">
        <v>15</v>
      </c>
      <c r="C6" s="5" t="s">
        <v>9</v>
      </c>
      <c r="D6" s="7" t="s">
        <v>16</v>
      </c>
      <c r="E6" s="6">
        <v>13.5</v>
      </c>
      <c r="F6" s="6">
        <f>E6*6</f>
        <v>81</v>
      </c>
    </row>
    <row r="7" ht="81" spans="1:6">
      <c r="A7" s="5"/>
      <c r="B7" s="5" t="s">
        <v>17</v>
      </c>
      <c r="C7" s="5" t="s">
        <v>18</v>
      </c>
      <c r="D7" s="7" t="s">
        <v>19</v>
      </c>
      <c r="E7" s="6">
        <v>9</v>
      </c>
      <c r="F7" s="6">
        <f>E7*12</f>
        <v>108</v>
      </c>
    </row>
    <row r="8" ht="20.25" spans="1:6">
      <c r="A8" s="5"/>
      <c r="B8" s="5" t="s">
        <v>20</v>
      </c>
      <c r="C8" s="5" t="s">
        <v>21</v>
      </c>
      <c r="D8" s="8" t="s">
        <v>22</v>
      </c>
      <c r="E8" s="6">
        <v>4</v>
      </c>
      <c r="F8" s="6">
        <f>E8*12</f>
        <v>48</v>
      </c>
    </row>
    <row r="9" ht="20.25" spans="1:6">
      <c r="A9" s="5"/>
      <c r="B9" s="5" t="s">
        <v>23</v>
      </c>
      <c r="C9" s="5" t="s">
        <v>24</v>
      </c>
      <c r="D9" s="8" t="s">
        <v>22</v>
      </c>
      <c r="E9" s="6">
        <v>2</v>
      </c>
      <c r="F9" s="6">
        <f>E9*20</f>
        <v>40</v>
      </c>
    </row>
    <row r="10" ht="20.25" spans="1:6">
      <c r="A10" s="5"/>
      <c r="B10" s="5" t="s">
        <v>25</v>
      </c>
      <c r="C10" s="5" t="s">
        <v>26</v>
      </c>
      <c r="D10" s="8" t="s">
        <v>27</v>
      </c>
      <c r="E10" s="6">
        <v>23</v>
      </c>
      <c r="F10" s="6">
        <f>E10*4</f>
        <v>92</v>
      </c>
    </row>
    <row r="11" ht="20.25" spans="1:6">
      <c r="A11" s="5"/>
      <c r="B11" s="5" t="s">
        <v>28</v>
      </c>
      <c r="C11" s="5" t="s">
        <v>26</v>
      </c>
      <c r="D11" s="8" t="s">
        <v>29</v>
      </c>
      <c r="E11" s="6">
        <v>9</v>
      </c>
      <c r="F11" s="6">
        <f>E11*4</f>
        <v>36</v>
      </c>
    </row>
    <row r="12" ht="20.25" spans="1:6">
      <c r="A12" s="5"/>
      <c r="B12" s="5" t="s">
        <v>30</v>
      </c>
      <c r="C12" s="5" t="s">
        <v>31</v>
      </c>
      <c r="D12" s="8" t="s">
        <v>22</v>
      </c>
      <c r="E12" s="6">
        <v>18</v>
      </c>
      <c r="F12" s="6">
        <f>E12*2</f>
        <v>36</v>
      </c>
    </row>
    <row r="13" ht="20.25" spans="1:6">
      <c r="A13" s="5"/>
      <c r="B13" s="5" t="s">
        <v>32</v>
      </c>
      <c r="C13" s="5" t="s">
        <v>24</v>
      </c>
      <c r="D13" s="8" t="s">
        <v>22</v>
      </c>
      <c r="E13" s="6">
        <v>2</v>
      </c>
      <c r="F13" s="6">
        <f t="shared" ref="F13:F18" si="0">E13*20</f>
        <v>40</v>
      </c>
    </row>
    <row r="14" ht="20.25" spans="1:6">
      <c r="A14" s="5"/>
      <c r="B14" s="5" t="s">
        <v>33</v>
      </c>
      <c r="C14" s="5" t="s">
        <v>24</v>
      </c>
      <c r="D14" s="8" t="s">
        <v>22</v>
      </c>
      <c r="E14" s="6">
        <v>2</v>
      </c>
      <c r="F14" s="6">
        <f t="shared" si="0"/>
        <v>40</v>
      </c>
    </row>
    <row r="15" ht="20.25" spans="1:6">
      <c r="A15" s="5"/>
      <c r="B15" s="5" t="s">
        <v>34</v>
      </c>
      <c r="C15" s="5" t="s">
        <v>24</v>
      </c>
      <c r="D15" s="8" t="s">
        <v>22</v>
      </c>
      <c r="E15" s="6">
        <v>2</v>
      </c>
      <c r="F15" s="6">
        <f t="shared" si="0"/>
        <v>40</v>
      </c>
    </row>
    <row r="16" ht="20.25" spans="1:6">
      <c r="A16" s="5"/>
      <c r="B16" s="5" t="s">
        <v>35</v>
      </c>
      <c r="C16" s="5" t="s">
        <v>36</v>
      </c>
      <c r="D16" s="8"/>
      <c r="E16" s="6">
        <v>28</v>
      </c>
      <c r="F16" s="6">
        <f t="shared" si="0"/>
        <v>560</v>
      </c>
    </row>
    <row r="17" ht="20.25" spans="1:6">
      <c r="A17" s="5"/>
      <c r="B17" s="5" t="s">
        <v>37</v>
      </c>
      <c r="C17" s="5" t="s">
        <v>36</v>
      </c>
      <c r="D17" s="8"/>
      <c r="E17" s="6">
        <v>12</v>
      </c>
      <c r="F17" s="6">
        <f t="shared" si="0"/>
        <v>240</v>
      </c>
    </row>
    <row r="18" ht="20.25" spans="1:6">
      <c r="A18" s="5"/>
      <c r="B18" s="5" t="s">
        <v>38</v>
      </c>
      <c r="C18" s="5" t="s">
        <v>36</v>
      </c>
      <c r="D18" s="8"/>
      <c r="E18" s="6">
        <v>11</v>
      </c>
      <c r="F18" s="6">
        <f t="shared" si="0"/>
        <v>220</v>
      </c>
    </row>
    <row r="19" ht="20.25" spans="1:6">
      <c r="A19" s="5"/>
      <c r="B19" s="5" t="s">
        <v>39</v>
      </c>
      <c r="C19" s="5" t="s">
        <v>40</v>
      </c>
      <c r="D19" s="8" t="s">
        <v>22</v>
      </c>
      <c r="E19" s="6">
        <v>60</v>
      </c>
      <c r="F19" s="6">
        <f>E19*10</f>
        <v>600</v>
      </c>
    </row>
    <row r="20" ht="20.25" spans="1:6">
      <c r="A20" s="5"/>
      <c r="B20" s="5" t="s">
        <v>41</v>
      </c>
      <c r="C20" s="5" t="s">
        <v>42</v>
      </c>
      <c r="D20" s="8" t="s">
        <v>43</v>
      </c>
      <c r="E20" s="6">
        <v>53</v>
      </c>
      <c r="F20" s="6">
        <f>E20*10</f>
        <v>530</v>
      </c>
    </row>
    <row r="21" ht="20.25" spans="1:6">
      <c r="A21" s="5"/>
      <c r="B21" s="5" t="s">
        <v>44</v>
      </c>
      <c r="C21" s="5" t="s">
        <v>36</v>
      </c>
      <c r="D21" s="8" t="s">
        <v>45</v>
      </c>
      <c r="E21" s="6">
        <v>13</v>
      </c>
      <c r="F21" s="6">
        <f>E21*20</f>
        <v>260</v>
      </c>
    </row>
    <row r="22" ht="20.25" spans="1:6">
      <c r="A22" s="5"/>
      <c r="B22" s="5" t="s">
        <v>46</v>
      </c>
      <c r="C22" s="5" t="s">
        <v>36</v>
      </c>
      <c r="D22" s="8" t="s">
        <v>22</v>
      </c>
      <c r="E22" s="6">
        <v>27</v>
      </c>
      <c r="F22" s="6">
        <f>E22*20</f>
        <v>540</v>
      </c>
    </row>
    <row r="23" ht="20.25" spans="1:6">
      <c r="A23" s="5"/>
      <c r="B23" s="5" t="s">
        <v>47</v>
      </c>
      <c r="C23" s="5" t="s">
        <v>48</v>
      </c>
      <c r="D23" s="8" t="s">
        <v>22</v>
      </c>
      <c r="E23" s="6">
        <v>2</v>
      </c>
      <c r="F23" s="6">
        <f>E23*300</f>
        <v>600</v>
      </c>
    </row>
    <row r="24" ht="20.25" spans="1:6">
      <c r="A24" s="5"/>
      <c r="B24" s="5" t="s">
        <v>49</v>
      </c>
      <c r="C24" s="5" t="s">
        <v>50</v>
      </c>
      <c r="D24" s="8" t="s">
        <v>22</v>
      </c>
      <c r="E24" s="6">
        <v>80</v>
      </c>
      <c r="F24" s="6">
        <f>E24*20</f>
        <v>1600</v>
      </c>
    </row>
    <row r="25" ht="20.25" spans="1:6">
      <c r="A25" s="5"/>
      <c r="B25" s="5" t="s">
        <v>51</v>
      </c>
      <c r="C25" s="5" t="s">
        <v>52</v>
      </c>
      <c r="D25" s="8" t="s">
        <v>53</v>
      </c>
      <c r="E25" s="6">
        <v>18</v>
      </c>
      <c r="F25" s="6">
        <f>E25*20</f>
        <v>360</v>
      </c>
    </row>
    <row r="26" ht="20.25" spans="1:6">
      <c r="A26" s="5"/>
      <c r="B26" s="5" t="s">
        <v>54</v>
      </c>
      <c r="C26" s="5" t="s">
        <v>55</v>
      </c>
      <c r="D26" s="8" t="s">
        <v>22</v>
      </c>
      <c r="E26" s="6">
        <v>15</v>
      </c>
      <c r="F26" s="6">
        <v>300</v>
      </c>
    </row>
    <row r="27" ht="20.25" spans="1:6">
      <c r="A27" s="5"/>
      <c r="B27" s="5" t="s">
        <v>56</v>
      </c>
      <c r="C27" s="5" t="s">
        <v>55</v>
      </c>
      <c r="D27" s="8" t="s">
        <v>22</v>
      </c>
      <c r="E27" s="6">
        <v>27</v>
      </c>
      <c r="F27" s="6">
        <f>E27*20</f>
        <v>540</v>
      </c>
    </row>
    <row r="28" ht="20.25" spans="1:6">
      <c r="A28" s="5"/>
      <c r="B28" s="5" t="s">
        <v>57</v>
      </c>
      <c r="C28" s="5" t="s">
        <v>55</v>
      </c>
      <c r="D28" s="8" t="s">
        <v>22</v>
      </c>
      <c r="E28" s="6">
        <v>24</v>
      </c>
      <c r="F28" s="6">
        <f>E28*20</f>
        <v>480</v>
      </c>
    </row>
    <row r="29" ht="20.25" spans="1:6">
      <c r="A29" s="5"/>
      <c r="B29" s="5" t="s">
        <v>58</v>
      </c>
      <c r="C29" s="5" t="s">
        <v>42</v>
      </c>
      <c r="D29" s="8" t="s">
        <v>59</v>
      </c>
      <c r="E29" s="6">
        <v>45</v>
      </c>
      <c r="F29" s="6">
        <f>E29*10</f>
        <v>450</v>
      </c>
    </row>
    <row r="30" ht="20.25" spans="1:6">
      <c r="A30" s="5"/>
      <c r="B30" s="5" t="s">
        <v>60</v>
      </c>
      <c r="C30" s="5" t="s">
        <v>61</v>
      </c>
      <c r="D30" s="8"/>
      <c r="E30" s="6">
        <v>6</v>
      </c>
      <c r="F30" s="6">
        <f>E30*10</f>
        <v>60</v>
      </c>
    </row>
    <row r="31" ht="20.25" spans="1:6">
      <c r="A31" s="5"/>
      <c r="B31" s="5" t="s">
        <v>62</v>
      </c>
      <c r="C31" s="5" t="s">
        <v>63</v>
      </c>
      <c r="D31" s="8"/>
      <c r="E31" s="6">
        <v>3</v>
      </c>
      <c r="F31" s="6">
        <v>6</v>
      </c>
    </row>
    <row r="32" ht="20.25" spans="1:6">
      <c r="A32" s="5"/>
      <c r="B32" s="5" t="s">
        <v>64</v>
      </c>
      <c r="C32" s="5" t="s">
        <v>63</v>
      </c>
      <c r="D32" s="8" t="s">
        <v>65</v>
      </c>
      <c r="E32" s="6">
        <v>300</v>
      </c>
      <c r="F32" s="6">
        <v>600</v>
      </c>
    </row>
    <row r="33" ht="20.25" spans="1:6">
      <c r="A33" s="5"/>
      <c r="B33" s="5" t="s">
        <v>66</v>
      </c>
      <c r="C33" s="5" t="s">
        <v>67</v>
      </c>
      <c r="D33" s="8" t="s">
        <v>68</v>
      </c>
      <c r="E33" s="6">
        <v>30</v>
      </c>
      <c r="F33" s="6">
        <v>600</v>
      </c>
    </row>
    <row r="34" ht="20.25" spans="1:6">
      <c r="A34" s="9" t="s">
        <v>69</v>
      </c>
      <c r="B34" s="10" t="s">
        <v>70</v>
      </c>
      <c r="C34" s="5" t="s">
        <v>71</v>
      </c>
      <c r="D34" s="8" t="s">
        <v>72</v>
      </c>
      <c r="E34" s="6">
        <v>35</v>
      </c>
      <c r="F34" s="6">
        <f>E34*3</f>
        <v>105</v>
      </c>
    </row>
    <row r="35" ht="20.25" spans="1:6">
      <c r="A35" s="9"/>
      <c r="B35" s="10" t="s">
        <v>73</v>
      </c>
      <c r="C35" s="5" t="s">
        <v>74</v>
      </c>
      <c r="D35" s="8" t="s">
        <v>75</v>
      </c>
      <c r="E35" s="6">
        <v>12</v>
      </c>
      <c r="F35" s="6">
        <f>E35*2</f>
        <v>24</v>
      </c>
    </row>
    <row r="36" ht="20.25" spans="1:6">
      <c r="A36" s="9"/>
      <c r="B36" s="10" t="s">
        <v>76</v>
      </c>
      <c r="C36" s="5" t="s">
        <v>74</v>
      </c>
      <c r="D36" s="8"/>
      <c r="E36" s="6">
        <v>7.5</v>
      </c>
      <c r="F36" s="6">
        <f>E36*2</f>
        <v>15</v>
      </c>
    </row>
    <row r="37" ht="20.25" spans="1:6">
      <c r="A37" s="9"/>
      <c r="B37" s="10" t="s">
        <v>77</v>
      </c>
      <c r="C37" s="5" t="s">
        <v>78</v>
      </c>
      <c r="D37" s="8"/>
      <c r="E37" s="6">
        <v>45</v>
      </c>
      <c r="F37" s="6">
        <f>E37*1</f>
        <v>45</v>
      </c>
    </row>
    <row r="38" ht="20.25" spans="1:6">
      <c r="A38" s="9"/>
      <c r="B38" s="10" t="s">
        <v>79</v>
      </c>
      <c r="C38" s="5" t="s">
        <v>80</v>
      </c>
      <c r="D38" s="8"/>
      <c r="E38" s="6">
        <v>75</v>
      </c>
      <c r="F38" s="6">
        <f>E38*2</f>
        <v>150</v>
      </c>
    </row>
    <row r="39" ht="20.25" spans="1:6">
      <c r="A39" s="9"/>
      <c r="B39" s="10" t="s">
        <v>81</v>
      </c>
      <c r="C39" s="5" t="s">
        <v>82</v>
      </c>
      <c r="D39" s="8" t="s">
        <v>83</v>
      </c>
      <c r="E39" s="6">
        <v>2</v>
      </c>
      <c r="F39" s="6">
        <f>E39*50</f>
        <v>100</v>
      </c>
    </row>
    <row r="40" ht="20.25" spans="1:6">
      <c r="A40" s="9"/>
      <c r="B40" s="10" t="s">
        <v>84</v>
      </c>
      <c r="C40" s="5" t="s">
        <v>82</v>
      </c>
      <c r="D40" s="8" t="s">
        <v>83</v>
      </c>
      <c r="E40" s="6">
        <v>3</v>
      </c>
      <c r="F40" s="6">
        <f>E40*50</f>
        <v>150</v>
      </c>
    </row>
    <row r="41" ht="20.25" spans="1:6">
      <c r="A41" s="9"/>
      <c r="B41" s="10" t="s">
        <v>85</v>
      </c>
      <c r="C41" s="5" t="s">
        <v>86</v>
      </c>
      <c r="D41" s="8" t="s">
        <v>87</v>
      </c>
      <c r="E41" s="6">
        <v>15</v>
      </c>
      <c r="F41" s="6">
        <f>E41*1</f>
        <v>15</v>
      </c>
    </row>
    <row r="42" ht="20.25" spans="1:6">
      <c r="A42" s="9"/>
      <c r="B42" s="10" t="s">
        <v>88</v>
      </c>
      <c r="C42" s="5" t="s">
        <v>86</v>
      </c>
      <c r="D42" s="8"/>
      <c r="E42" s="6">
        <v>6</v>
      </c>
      <c r="F42" s="6">
        <f>E42*1</f>
        <v>6</v>
      </c>
    </row>
    <row r="43" ht="20.25" spans="1:6">
      <c r="A43" s="9"/>
      <c r="B43" s="10" t="s">
        <v>89</v>
      </c>
      <c r="C43" s="5" t="s">
        <v>86</v>
      </c>
      <c r="D43" s="8" t="s">
        <v>75</v>
      </c>
      <c r="E43" s="6">
        <v>45</v>
      </c>
      <c r="F43" s="6">
        <f>E43*1</f>
        <v>45</v>
      </c>
    </row>
    <row r="44" ht="20.25" spans="1:6">
      <c r="A44" s="9"/>
      <c r="B44" s="10" t="s">
        <v>90</v>
      </c>
      <c r="C44" s="5" t="s">
        <v>86</v>
      </c>
      <c r="D44" s="8"/>
      <c r="E44" s="6">
        <v>13</v>
      </c>
      <c r="F44" s="6">
        <f>E44*1</f>
        <v>13</v>
      </c>
    </row>
    <row r="45" ht="20.25" spans="1:6">
      <c r="A45" s="11"/>
      <c r="B45" s="10" t="s">
        <v>91</v>
      </c>
      <c r="C45" s="5" t="s">
        <v>92</v>
      </c>
      <c r="D45" s="8" t="s">
        <v>93</v>
      </c>
      <c r="E45" s="6">
        <v>300</v>
      </c>
      <c r="F45" s="6">
        <v>1200</v>
      </c>
    </row>
    <row r="46" ht="20.25" spans="1:6">
      <c r="A46" s="11"/>
      <c r="B46" s="10" t="s">
        <v>94</v>
      </c>
      <c r="C46" s="5" t="s">
        <v>95</v>
      </c>
      <c r="D46" s="8" t="s">
        <v>96</v>
      </c>
      <c r="E46" s="6">
        <v>2</v>
      </c>
      <c r="F46" s="6">
        <v>100</v>
      </c>
    </row>
    <row r="47" ht="20.25" spans="1:6">
      <c r="A47" s="12"/>
      <c r="B47" s="10" t="s">
        <v>97</v>
      </c>
      <c r="C47" s="5" t="s">
        <v>86</v>
      </c>
      <c r="D47" s="8" t="s">
        <v>98</v>
      </c>
      <c r="E47" s="6">
        <v>45</v>
      </c>
      <c r="F47" s="6">
        <f>E47*1</f>
        <v>45</v>
      </c>
    </row>
    <row r="48" ht="20.25" spans="1:6">
      <c r="A48" s="12"/>
      <c r="B48" s="5" t="s">
        <v>99</v>
      </c>
      <c r="C48" s="5" t="s">
        <v>100</v>
      </c>
      <c r="D48" s="8" t="s">
        <v>101</v>
      </c>
      <c r="E48" s="6">
        <v>15</v>
      </c>
      <c r="F48" s="6">
        <v>315</v>
      </c>
    </row>
    <row r="49" s="1" customFormat="1" ht="20.25" spans="1:1024 1025:16384">
      <c r="A49" s="13" t="s">
        <v>102</v>
      </c>
      <c r="B49" s="5" t="s">
        <v>103</v>
      </c>
      <c r="C49" s="5" t="s">
        <v>63</v>
      </c>
      <c r="D49" s="8" t="s">
        <v>104</v>
      </c>
      <c r="E49" s="6">
        <v>75</v>
      </c>
      <c r="F49" s="6">
        <v>150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3"/>
      <c r="XFD49" s="3"/>
    </row>
    <row r="50" s="1" customFormat="1" ht="20.25" spans="1:1024 1025:16384">
      <c r="A50" s="13"/>
      <c r="B50" s="5" t="s">
        <v>105</v>
      </c>
      <c r="C50" s="5" t="s">
        <v>86</v>
      </c>
      <c r="D50" s="8"/>
      <c r="E50" s="6">
        <v>100</v>
      </c>
      <c r="F50" s="6">
        <v>100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3"/>
      <c r="XFD50" s="3"/>
    </row>
    <row r="51" s="1" customFormat="1" ht="20.25" spans="1:1024 1025:16384">
      <c r="A51" s="13"/>
      <c r="B51" s="5" t="s">
        <v>106</v>
      </c>
      <c r="C51" s="5" t="s">
        <v>86</v>
      </c>
      <c r="D51" s="8"/>
      <c r="E51" s="6">
        <v>80</v>
      </c>
      <c r="F51" s="6">
        <v>80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  <c r="XFC51" s="3"/>
      <c r="XFD51" s="3"/>
    </row>
    <row r="52" s="1" customFormat="1" ht="20.25" spans="1:1024 1025:16384">
      <c r="A52" s="13"/>
      <c r="B52" s="5" t="s">
        <v>107</v>
      </c>
      <c r="C52" s="5" t="s">
        <v>108</v>
      </c>
      <c r="D52" s="8" t="s">
        <v>109</v>
      </c>
      <c r="E52" s="6">
        <v>40</v>
      </c>
      <c r="F52" s="6">
        <v>80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3"/>
      <c r="XFD52" s="3"/>
    </row>
    <row r="53" s="1" customFormat="1" ht="20.25" spans="1:1024 1025:16384">
      <c r="A53" s="13"/>
      <c r="B53" s="5" t="s">
        <v>107</v>
      </c>
      <c r="C53" s="5" t="s">
        <v>108</v>
      </c>
      <c r="D53" s="8" t="s">
        <v>110</v>
      </c>
      <c r="E53" s="6">
        <v>20</v>
      </c>
      <c r="F53" s="6">
        <v>40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  <c r="XFC53" s="3"/>
      <c r="XFD53" s="3"/>
    </row>
    <row r="54" s="1" customFormat="1" ht="20.25" spans="1:1024 1025:16384">
      <c r="A54" s="13"/>
      <c r="B54" s="5" t="s">
        <v>107</v>
      </c>
      <c r="C54" s="5" t="s">
        <v>108</v>
      </c>
      <c r="D54" s="8" t="s">
        <v>111</v>
      </c>
      <c r="E54" s="6">
        <v>22.5</v>
      </c>
      <c r="F54" s="6">
        <v>45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  <c r="XFC54" s="3"/>
      <c r="XFD54" s="3"/>
    </row>
    <row r="55" s="1" customFormat="1" ht="20.25" spans="1:1024 1025:16384">
      <c r="A55" s="13"/>
      <c r="B55" s="5" t="s">
        <v>112</v>
      </c>
      <c r="C55" s="5" t="s">
        <v>113</v>
      </c>
      <c r="D55" s="8" t="s">
        <v>114</v>
      </c>
      <c r="E55" s="6">
        <v>150</v>
      </c>
      <c r="F55" s="6">
        <v>150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  <c r="XFC55" s="3"/>
      <c r="XFD55" s="3"/>
    </row>
    <row r="56" s="1" customFormat="1" ht="20.25" spans="1:1024 1025:16384">
      <c r="A56" s="13"/>
      <c r="B56" s="5" t="s">
        <v>115</v>
      </c>
      <c r="C56" s="5" t="s">
        <v>80</v>
      </c>
      <c r="D56" s="8" t="s">
        <v>116</v>
      </c>
      <c r="E56" s="6">
        <v>8</v>
      </c>
      <c r="F56" s="6">
        <f>E56*10*2</f>
        <v>160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3"/>
      <c r="XFD56" s="3"/>
    </row>
    <row r="57" s="1" customFormat="1" ht="20.25" spans="1:1024 1025:16384">
      <c r="A57" s="13"/>
      <c r="B57" s="5" t="s">
        <v>117</v>
      </c>
      <c r="C57" s="5" t="s">
        <v>80</v>
      </c>
      <c r="D57" s="8" t="s">
        <v>118</v>
      </c>
      <c r="E57" s="6">
        <v>9</v>
      </c>
      <c r="F57" s="6">
        <f>E57*10*2</f>
        <v>180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3"/>
      <c r="XFD57" s="3"/>
    </row>
    <row r="58" s="1" customFormat="1" ht="20.25" spans="1:1024 1025:16384">
      <c r="A58" s="13"/>
      <c r="B58" s="5" t="s">
        <v>119</v>
      </c>
      <c r="C58" s="5" t="s">
        <v>120</v>
      </c>
      <c r="D58" s="8" t="s">
        <v>121</v>
      </c>
      <c r="E58" s="6">
        <v>110</v>
      </c>
      <c r="F58" s="6">
        <v>110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  <c r="XFC58" s="3"/>
      <c r="XFD58" s="3"/>
    </row>
    <row r="59" s="1" customFormat="1" ht="20.25" spans="1:1024 1025:16384">
      <c r="A59" s="13"/>
      <c r="B59" s="5" t="s">
        <v>122</v>
      </c>
      <c r="C59" s="5" t="s">
        <v>123</v>
      </c>
      <c r="D59" s="8" t="s">
        <v>124</v>
      </c>
      <c r="E59" s="6">
        <v>90</v>
      </c>
      <c r="F59" s="6">
        <v>90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  <c r="XFC59" s="3"/>
      <c r="XFD59" s="3"/>
    </row>
    <row r="60" s="1" customFormat="1" ht="20.25" spans="1:1024 1025:16384">
      <c r="A60" s="13"/>
      <c r="B60" s="5" t="s">
        <v>125</v>
      </c>
      <c r="C60" s="5" t="s">
        <v>123</v>
      </c>
      <c r="D60" s="8" t="s">
        <v>126</v>
      </c>
      <c r="E60" s="6">
        <v>15</v>
      </c>
      <c r="F60" s="6">
        <v>15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  <c r="XFC60" s="3"/>
      <c r="XFD60" s="3"/>
    </row>
    <row r="61" s="1" customFormat="1" ht="20.25" spans="1:1024 1025:16384">
      <c r="A61" s="13"/>
      <c r="B61" s="5" t="s">
        <v>127</v>
      </c>
      <c r="C61" s="5" t="s">
        <v>128</v>
      </c>
      <c r="D61" s="8"/>
      <c r="E61" s="6">
        <v>9</v>
      </c>
      <c r="F61" s="6">
        <f>E61*2</f>
        <v>18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  <c r="XFC61" s="3"/>
      <c r="XFD61" s="3"/>
    </row>
    <row r="62" s="1" customFormat="1" ht="20.25" spans="1:1024 1025:16384">
      <c r="A62" s="13"/>
      <c r="B62" s="5" t="s">
        <v>129</v>
      </c>
      <c r="C62" s="5" t="s">
        <v>120</v>
      </c>
      <c r="D62" s="8"/>
      <c r="E62" s="6">
        <v>40</v>
      </c>
      <c r="F62" s="6">
        <v>40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  <c r="XFC62" s="3"/>
      <c r="XFD62" s="3"/>
    </row>
    <row r="63" s="1" customFormat="1" ht="20.25" spans="1:1024 1025:16384">
      <c r="A63" s="13"/>
      <c r="B63" s="5" t="s">
        <v>130</v>
      </c>
      <c r="C63" s="5" t="s">
        <v>131</v>
      </c>
      <c r="D63" s="8"/>
      <c r="E63" s="6">
        <v>10</v>
      </c>
      <c r="F63" s="6">
        <v>10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  <c r="XFC63" s="3"/>
      <c r="XFD63" s="3"/>
    </row>
    <row r="64" s="1" customFormat="1" ht="20.25" spans="1:1024 1025:16384">
      <c r="A64" s="13"/>
      <c r="B64" s="5" t="s">
        <v>132</v>
      </c>
      <c r="C64" s="5" t="s">
        <v>128</v>
      </c>
      <c r="D64" s="8" t="s">
        <v>133</v>
      </c>
      <c r="E64" s="6">
        <v>7.5</v>
      </c>
      <c r="F64" s="6">
        <v>15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  <c r="XFC64" s="3"/>
      <c r="XFD64" s="3"/>
    </row>
    <row r="65" s="1" customFormat="1" ht="20.25" spans="1:1024 1025:16384">
      <c r="A65" s="13"/>
      <c r="B65" s="5" t="s">
        <v>134</v>
      </c>
      <c r="C65" s="5" t="s">
        <v>86</v>
      </c>
      <c r="D65" s="8"/>
      <c r="E65" s="6">
        <v>40</v>
      </c>
      <c r="F65" s="6">
        <v>40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  <c r="XFC65" s="3"/>
      <c r="XFD65" s="3"/>
    </row>
    <row r="66" s="1" customFormat="1" ht="20.25" spans="1:1024 1025:16384">
      <c r="A66" s="9" t="s">
        <v>135</v>
      </c>
      <c r="B66" s="5" t="s">
        <v>136</v>
      </c>
      <c r="C66" s="5" t="s">
        <v>137</v>
      </c>
      <c r="D66" s="8" t="s">
        <v>138</v>
      </c>
      <c r="E66" s="6">
        <v>27</v>
      </c>
      <c r="F66" s="6">
        <f>E66*21</f>
        <v>567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  <c r="XFB66" s="2"/>
      <c r="XFC66" s="3"/>
      <c r="XFD66" s="3"/>
    </row>
    <row r="67" s="1" customFormat="1" ht="20.25" spans="1:1024 1025:16384">
      <c r="A67" s="11"/>
      <c r="B67" s="5" t="s">
        <v>139</v>
      </c>
      <c r="C67" s="5" t="s">
        <v>140</v>
      </c>
      <c r="D67" s="8" t="s">
        <v>141</v>
      </c>
      <c r="E67" s="6">
        <v>45</v>
      </c>
      <c r="F67" s="6">
        <f>E67*2</f>
        <v>90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  <c r="XFB67" s="2"/>
      <c r="XFC67" s="3"/>
      <c r="XFD67" s="3"/>
    </row>
    <row r="68" s="1" customFormat="1" ht="20.25" spans="1:1024 1025:16384">
      <c r="A68" s="11"/>
      <c r="B68" s="5" t="s">
        <v>142</v>
      </c>
      <c r="C68" s="5" t="s">
        <v>143</v>
      </c>
      <c r="D68" s="8" t="s">
        <v>144</v>
      </c>
      <c r="E68" s="6"/>
      <c r="F68" s="6">
        <v>45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  <c r="XFB68" s="2"/>
      <c r="XFC68" s="3"/>
      <c r="XFD68" s="3"/>
    </row>
    <row r="69" s="1" customFormat="1" ht="20.25" spans="1:1024 1025:16384">
      <c r="A69" s="11"/>
      <c r="B69" s="5" t="s">
        <v>145</v>
      </c>
      <c r="C69" s="5" t="s">
        <v>146</v>
      </c>
      <c r="D69" s="8" t="s">
        <v>147</v>
      </c>
      <c r="E69" s="6">
        <v>4.5</v>
      </c>
      <c r="F69" s="6">
        <f>E69*6</f>
        <v>27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  <c r="XFB69" s="2"/>
      <c r="XFC69" s="3"/>
      <c r="XFD69" s="3"/>
    </row>
    <row r="70" s="1" customFormat="1" ht="20.25" spans="1:1024 1025:16384">
      <c r="A70" s="11"/>
      <c r="B70" s="5" t="s">
        <v>148</v>
      </c>
      <c r="C70" s="5" t="s">
        <v>63</v>
      </c>
      <c r="D70" s="8" t="s">
        <v>149</v>
      </c>
      <c r="E70" s="6">
        <v>7.5</v>
      </c>
      <c r="F70" s="6">
        <f>E70*2</f>
        <v>15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  <c r="XFB70" s="2"/>
      <c r="XFC70" s="3"/>
      <c r="XFD70" s="3"/>
    </row>
    <row r="71" s="1" customFormat="1" ht="20.25" spans="1:1024 1025:16384">
      <c r="A71" s="11"/>
      <c r="B71" s="5" t="s">
        <v>150</v>
      </c>
      <c r="C71" s="5" t="s">
        <v>151</v>
      </c>
      <c r="D71" s="8" t="s">
        <v>152</v>
      </c>
      <c r="E71" s="6">
        <v>10</v>
      </c>
      <c r="F71" s="6">
        <v>30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  <c r="XFB71" s="2"/>
      <c r="XFC71" s="3"/>
      <c r="XFD71" s="3"/>
    </row>
    <row r="72" s="1" customFormat="1" ht="20.25" spans="1:1024 1025:16384">
      <c r="A72" s="11"/>
      <c r="B72" s="5" t="s">
        <v>153</v>
      </c>
      <c r="C72" s="5" t="s">
        <v>100</v>
      </c>
      <c r="D72" s="8" t="s">
        <v>154</v>
      </c>
      <c r="E72" s="6">
        <v>99</v>
      </c>
      <c r="F72" s="6">
        <f>E72*21</f>
        <v>2079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  <c r="XFA72" s="2"/>
      <c r="XFB72" s="2"/>
      <c r="XFC72" s="3"/>
      <c r="XFD72" s="3"/>
    </row>
    <row r="73" s="1" customFormat="1" ht="20.25" spans="1:1024 1025:16384">
      <c r="A73" s="9" t="s">
        <v>155</v>
      </c>
      <c r="B73" s="5" t="s">
        <v>156</v>
      </c>
      <c r="C73" s="5" t="s">
        <v>86</v>
      </c>
      <c r="D73" s="5" t="s">
        <v>157</v>
      </c>
      <c r="E73" s="6">
        <v>600</v>
      </c>
      <c r="F73" s="6">
        <v>600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  <c r="XFA73" s="2"/>
      <c r="XFB73" s="2"/>
      <c r="XFC73" s="3"/>
      <c r="XFD73" s="3"/>
    </row>
    <row r="74" s="1" customFormat="1" ht="139" customHeight="1" spans="1:1024 1025:16384">
      <c r="A74" s="11"/>
      <c r="B74" s="5" t="s">
        <v>158</v>
      </c>
      <c r="C74" s="5" t="s">
        <v>92</v>
      </c>
      <c r="D74" s="5" t="str">
        <f>_xlfn.DISPIMG("ID_C2AF396BBE614071909089B009A4C64B",1)</f>
        <v>=DISPIMG("ID_C2AF396BBE614071909089B009A4C64B",1)</v>
      </c>
      <c r="E74" s="6">
        <v>400</v>
      </c>
      <c r="F74" s="6">
        <v>1600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  <c r="XFA74" s="2"/>
      <c r="XFB74" s="2"/>
      <c r="XFC74" s="3"/>
      <c r="XFD74" s="3"/>
    </row>
    <row r="75" ht="20.25" spans="1:1024 1025:16384">
      <c r="A75" s="5" t="s">
        <v>159</v>
      </c>
      <c r="B75" s="5" t="s">
        <v>156</v>
      </c>
      <c r="C75" s="5" t="s">
        <v>86</v>
      </c>
      <c r="D75" s="5" t="s">
        <v>157</v>
      </c>
      <c r="E75" s="6">
        <v>600</v>
      </c>
      <c r="F75" s="6">
        <f>E75*1</f>
        <v>600</v>
      </c>
    </row>
    <row r="76" ht="29.25" customHeight="1" spans="1:1024 1025:16384">
      <c r="A76" s="9" t="s">
        <v>160</v>
      </c>
      <c r="B76" s="5" t="s">
        <v>160</v>
      </c>
      <c r="C76" s="5" t="s">
        <v>161</v>
      </c>
      <c r="D76" s="14"/>
      <c r="E76" s="6">
        <v>1</v>
      </c>
      <c r="F76" s="6">
        <f>E76*500</f>
        <v>500</v>
      </c>
    </row>
    <row r="77" ht="20.25" spans="1:1024 1025:16384">
      <c r="A77" s="9"/>
      <c r="B77" s="5" t="s">
        <v>162</v>
      </c>
      <c r="C77" s="5" t="s">
        <v>163</v>
      </c>
      <c r="D77" s="14"/>
      <c r="E77" s="6">
        <v>60</v>
      </c>
      <c r="F77" s="6">
        <v>240</v>
      </c>
    </row>
    <row r="78" ht="20.25" spans="1:1024 1025:16384">
      <c r="A78" s="9"/>
      <c r="B78" s="5" t="s">
        <v>164</v>
      </c>
      <c r="C78" s="5" t="s">
        <v>92</v>
      </c>
      <c r="D78" s="14"/>
      <c r="E78" s="6">
        <v>20</v>
      </c>
      <c r="F78" s="6">
        <v>80</v>
      </c>
    </row>
    <row r="79" ht="20.25" spans="1:1024 1025:16384">
      <c r="A79" s="5"/>
      <c r="B79" s="5" t="s">
        <v>165</v>
      </c>
      <c r="C79" s="5" t="s">
        <v>63</v>
      </c>
      <c r="D79" s="14" t="s">
        <v>166</v>
      </c>
      <c r="E79" s="6">
        <v>60</v>
      </c>
      <c r="F79" s="6">
        <v>120</v>
      </c>
    </row>
    <row r="80" ht="20.25" spans="1:1024 1025:16384">
      <c r="A80" s="9" t="s">
        <v>167</v>
      </c>
      <c r="B80" s="5" t="s">
        <v>168</v>
      </c>
      <c r="C80" s="5" t="s">
        <v>42</v>
      </c>
      <c r="D80" s="14"/>
      <c r="E80" s="6">
        <v>70</v>
      </c>
      <c r="F80" s="6">
        <v>700</v>
      </c>
    </row>
    <row r="81" ht="20.25" spans="1:6">
      <c r="A81" s="11"/>
      <c r="B81" s="5" t="s">
        <v>169</v>
      </c>
      <c r="C81" s="5" t="s">
        <v>86</v>
      </c>
      <c r="D81" s="14" t="s">
        <v>170</v>
      </c>
      <c r="E81" s="6">
        <v>45</v>
      </c>
      <c r="F81" s="6">
        <v>45</v>
      </c>
    </row>
    <row r="82" customFormat="1" ht="20.25" spans="1:6">
      <c r="A82" s="11"/>
      <c r="B82" s="5" t="s">
        <v>171</v>
      </c>
      <c r="C82" s="5" t="s">
        <v>92</v>
      </c>
      <c r="D82" s="14"/>
      <c r="E82" s="6">
        <v>50</v>
      </c>
      <c r="F82" s="6">
        <v>200</v>
      </c>
    </row>
    <row r="83" customFormat="1" ht="40.5" spans="1:6">
      <c r="A83" s="11"/>
      <c r="B83" s="5" t="s">
        <v>172</v>
      </c>
      <c r="C83" s="5" t="s">
        <v>86</v>
      </c>
      <c r="D83" s="15" t="s">
        <v>173</v>
      </c>
      <c r="E83" s="6">
        <v>120</v>
      </c>
      <c r="F83" s="6">
        <v>120</v>
      </c>
    </row>
    <row r="84" ht="20.25" spans="1:6">
      <c r="A84" s="16"/>
      <c r="B84" s="5" t="s">
        <v>174</v>
      </c>
      <c r="C84" s="5" t="s">
        <v>63</v>
      </c>
      <c r="D84" s="14"/>
      <c r="E84" s="6">
        <v>150</v>
      </c>
      <c r="F84" s="6">
        <v>300</v>
      </c>
    </row>
    <row r="85" ht="20.25" spans="1:6">
      <c r="A85" s="5" t="s">
        <v>175</v>
      </c>
      <c r="B85" s="5" t="s">
        <v>70</v>
      </c>
      <c r="C85" s="5" t="s">
        <v>71</v>
      </c>
      <c r="D85" s="14" t="s">
        <v>72</v>
      </c>
      <c r="E85" s="6">
        <v>30</v>
      </c>
      <c r="F85" s="6">
        <f>E85*3</f>
        <v>90</v>
      </c>
    </row>
    <row r="86" ht="20.25" spans="1:6">
      <c r="A86" s="5"/>
      <c r="B86" s="5" t="s">
        <v>176</v>
      </c>
      <c r="C86" s="5" t="s">
        <v>78</v>
      </c>
      <c r="D86" s="14" t="s">
        <v>177</v>
      </c>
      <c r="E86" s="6">
        <v>40</v>
      </c>
      <c r="F86" s="6">
        <f>E86*1</f>
        <v>40</v>
      </c>
    </row>
    <row r="87" ht="20.25" spans="1:6">
      <c r="A87" s="5"/>
      <c r="B87" s="5" t="s">
        <v>178</v>
      </c>
      <c r="C87" s="5" t="s">
        <v>179</v>
      </c>
      <c r="D87" s="14" t="s">
        <v>180</v>
      </c>
      <c r="E87" s="6">
        <v>22</v>
      </c>
      <c r="F87" s="6">
        <f>E87*1</f>
        <v>22</v>
      </c>
    </row>
    <row r="88" ht="20.25" spans="1:6">
      <c r="A88" s="5"/>
      <c r="B88" s="5" t="s">
        <v>181</v>
      </c>
      <c r="C88" s="5" t="s">
        <v>182</v>
      </c>
      <c r="D88" s="14" t="s">
        <v>183</v>
      </c>
      <c r="E88" s="6"/>
      <c r="F88" s="6">
        <v>50</v>
      </c>
    </row>
    <row r="89" ht="20.25" spans="1:6">
      <c r="A89" s="5"/>
      <c r="B89" s="5" t="s">
        <v>184</v>
      </c>
      <c r="C89" s="5" t="s">
        <v>86</v>
      </c>
      <c r="D89" s="5"/>
      <c r="E89" s="6">
        <v>23</v>
      </c>
      <c r="F89" s="6">
        <f>E89*1</f>
        <v>23</v>
      </c>
    </row>
    <row r="90" ht="20.25" spans="1:6">
      <c r="A90" s="5"/>
      <c r="B90" s="5" t="s">
        <v>185</v>
      </c>
      <c r="C90" s="5" t="s">
        <v>86</v>
      </c>
      <c r="D90" s="5"/>
      <c r="E90" s="6">
        <v>45</v>
      </c>
      <c r="F90" s="6">
        <f>E90*1</f>
        <v>45</v>
      </c>
    </row>
    <row r="91" ht="20.25" spans="1:6">
      <c r="A91" s="5"/>
      <c r="B91" s="5" t="s">
        <v>186</v>
      </c>
      <c r="C91" s="5" t="s">
        <v>86</v>
      </c>
      <c r="D91" s="5"/>
      <c r="E91" s="6">
        <v>45</v>
      </c>
      <c r="F91" s="6">
        <f>E91*1</f>
        <v>45</v>
      </c>
    </row>
    <row r="92" ht="20.25" spans="1:6">
      <c r="A92" s="5"/>
      <c r="B92" s="5" t="s">
        <v>187</v>
      </c>
      <c r="C92" s="5" t="s">
        <v>86</v>
      </c>
      <c r="D92" s="5" t="s">
        <v>188</v>
      </c>
      <c r="E92" s="6">
        <v>600</v>
      </c>
      <c r="F92" s="6">
        <v>600</v>
      </c>
    </row>
    <row r="93" spans="1:6">
      <c r="F93" s="2">
        <f>SUM(F3:F92)</f>
        <v>26506</v>
      </c>
    </row>
  </sheetData>
  <sheetProtection formatCells="0" formatColumns="0" formatRows="0" insertRows="0" insertColumns="0" insertHyperlinks="0" deleteColumns="0" deleteRows="0" sort="0" autoFilter="0" pivotTables="0"/>
  <autoFilter xmlns:etc="http://www.wps.cn/officeDocument/2017/etCustomData" ref="A59:E93" etc:filterBottomFollowUsedRange="0">
    <extLst/>
  </autoFilter>
  <mergeCells count="9">
    <mergeCell ref="A1:F1"/>
    <mergeCell ref="A3:A33"/>
    <mergeCell ref="A34:A44"/>
    <mergeCell ref="A49:A65"/>
    <mergeCell ref="A66:A72"/>
    <mergeCell ref="A73:A74"/>
    <mergeCell ref="A76:A79"/>
    <mergeCell ref="A80:A84"/>
    <mergeCell ref="A85:A91"/>
  </mergeCells>
  <pageMargins left="0.393055555555556" right="0.354166666666667" top="0.275" bottom="0.751388888888889" header="0.298611111111111" footer="0.298611111111111"/>
  <pageSetup paperSize="9" scale="70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p i x e l a t o r L i s t   s h e e t S t i d = " 3 " / > < p i x e l a t o r L i s t   s h e e t S t i d = " 4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w o S h e e t P r o p s   s h e e t S t i d = " 4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SM-W9024</dc:creator>
  <cp:lastModifiedBy>呼伦贝尔职业技术学院田野</cp:lastModifiedBy>
  <dcterms:created xsi:type="dcterms:W3CDTF">2026-05-12T08:24:00Z</dcterms:created>
  <dcterms:modified xsi:type="dcterms:W3CDTF">2026-06-07T01:09:42Z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alculationRule">
    <vt:i4>1</vt:i4>
  </property>
  <property fmtid="{D5CDD505-2E9C-101B-9397-08002B2CF9AE}" pid="3" name="ICV">
    <vt:lpwstr>8b9415e3f23b4b0f82c9db9a4a8d904a_23</vt:lpwstr>
  </property>
  <property fmtid="{D5CDD505-2E9C-101B-9397-08002B2CF9AE}" pid="4" name="KSOProductBuildVer">
    <vt:lpwstr>2052-12.1.0.26895</vt:lpwstr>
  </property>
</Properties>
</file>